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/>
  <mc:AlternateContent xmlns:mc="http://schemas.openxmlformats.org/markup-compatibility/2006">
    <mc:Choice Requires="x15">
      <x15ac:absPath xmlns:x15ac="http://schemas.microsoft.com/office/spreadsheetml/2010/11/ac" url="C:\Users\tarner\University of Georgia\Financial Management Program - GTED FMP Files\Curriculum FY 2022\ARPA\01.31.22 update\"/>
    </mc:Choice>
  </mc:AlternateContent>
  <xr:revisionPtr revIDLastSave="17" documentId="8_{28DA0597-2E62-46F4-B0F8-A01EB260D6AE}" xr6:coauthVersionLast="47" xr6:coauthVersionMax="47" xr10:uidLastSave="{B388FFFE-B02E-4741-A319-95692E863806}"/>
  <bookViews>
    <workbookView xWindow="0" yWindow="0" windowWidth="28800" windowHeight="13125" xr2:uid="{00000000-000D-0000-FFFF-FFFF00000000}"/>
  </bookViews>
  <sheets>
    <sheet name="CSLFRF work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2" l="1"/>
  <c r="D9" i="2" l="1"/>
  <c r="D10" i="2" s="1"/>
  <c r="E15" i="2" s="1"/>
  <c r="B16" i="2"/>
  <c r="B15" i="2"/>
  <c r="B14" i="2"/>
  <c r="E14" i="2" l="1"/>
  <c r="E16" i="2"/>
  <c r="E13" i="2"/>
  <c r="F13" i="2" s="1"/>
  <c r="G16" i="2"/>
  <c r="G13" i="2" l="1"/>
  <c r="K7" i="2"/>
  <c r="F14" i="2" s="1"/>
  <c r="G14" i="2" s="1"/>
  <c r="K8" i="2"/>
  <c r="F15" i="2" s="1"/>
  <c r="G15" i="2" s="1"/>
  <c r="K9" i="2"/>
  <c r="F16" i="2" s="1"/>
</calcChain>
</file>

<file path=xl/sharedStrings.xml><?xml version="1.0" encoding="utf-8"?>
<sst xmlns="http://schemas.openxmlformats.org/spreadsheetml/2006/main" count="26" uniqueCount="25">
  <si>
    <t>Coronavirus State and Local Fiscal Recovery Funds</t>
  </si>
  <si>
    <r>
      <rPr>
        <sz val="12"/>
        <color theme="1"/>
        <rFont val="Arial Black"/>
        <family val="2"/>
      </rPr>
      <t>Revenue Loss Calculation Worksheet</t>
    </r>
    <r>
      <rPr>
        <sz val="11"/>
        <color theme="1"/>
        <rFont val="Arial Black"/>
        <family val="2"/>
      </rPr>
      <t xml:space="preserve"> - </t>
    </r>
    <r>
      <rPr>
        <sz val="11"/>
        <color rgb="FFBA0C2F"/>
        <rFont val="Arial Black"/>
        <family val="2"/>
      </rPr>
      <t xml:space="preserve">Revised February 2022    </t>
    </r>
    <r>
      <rPr>
        <sz val="11"/>
        <color theme="1"/>
        <rFont val="Arial Black"/>
        <family val="2"/>
      </rPr>
      <t xml:space="preserve">                                                                                     (Data entry required in red highlighted cells)</t>
    </r>
  </si>
  <si>
    <t>Step 1</t>
  </si>
  <si>
    <t>Select the month your fiscal year ends from the drop-down menu.</t>
  </si>
  <si>
    <t>June</t>
  </si>
  <si>
    <t>Step 2</t>
  </si>
  <si>
    <r>
      <t xml:space="preserve">Enter revenue amounts from the TED data for </t>
    </r>
    <r>
      <rPr>
        <b/>
        <u/>
        <sz val="11"/>
        <color theme="1"/>
        <rFont val="Arial Black"/>
        <family val="2"/>
      </rPr>
      <t>fiscal years</t>
    </r>
    <r>
      <rPr>
        <b/>
        <sz val="11"/>
        <color theme="1"/>
        <rFont val="Arial Black"/>
        <family val="2"/>
      </rPr>
      <t xml:space="preserve"> 2016</t>
    </r>
    <r>
      <rPr>
        <b/>
        <u/>
        <sz val="11"/>
        <color theme="1"/>
        <rFont val="Arial Black"/>
        <family val="2"/>
      </rPr>
      <t>,</t>
    </r>
    <r>
      <rPr>
        <sz val="11"/>
        <color theme="1"/>
        <rFont val="Arial Black"/>
        <family val="2"/>
      </rPr>
      <t xml:space="preserve"> 2017, 2018, and 2019 as adjusted. </t>
    </r>
  </si>
  <si>
    <t>FY16</t>
  </si>
  <si>
    <r>
      <t xml:space="preserve">The Interim and Final Rule adopted a definition of General Revenue based on the definitions in the </t>
    </r>
    <r>
      <rPr>
        <i/>
        <sz val="11"/>
        <color theme="0"/>
        <rFont val="Arial Black"/>
        <family val="2"/>
      </rPr>
      <t>U.S. Bureau of the Census, Government Finance and Employment Classification Manual Covering Activities of the Federal, state and local governments</t>
    </r>
    <r>
      <rPr>
        <sz val="11"/>
        <color theme="0"/>
        <rFont val="Arial Black"/>
        <family val="2"/>
      </rPr>
      <t>.  www.census.gov</t>
    </r>
  </si>
  <si>
    <t>Months from Base Year to 2020</t>
  </si>
  <si>
    <t>FY17</t>
  </si>
  <si>
    <t>FY18</t>
  </si>
  <si>
    <t>Months from Base Year to 2021</t>
  </si>
  <si>
    <t>FY19</t>
  </si>
  <si>
    <t>Months from Base Year to 2022</t>
  </si>
  <si>
    <t>Compound rate of growth</t>
  </si>
  <si>
    <t>This is the compound rate of growth for your government from FY2016 through FY2019.</t>
  </si>
  <si>
    <t>Rate for calculations</t>
  </si>
  <si>
    <t>This is the greater of the compound rate of growth above and 5.2%.</t>
  </si>
  <si>
    <t>Step 3</t>
  </si>
  <si>
    <t>Enter the actual amounts for the same revenue sources used to calculate revenue for FY16 through FY19 entered above.</t>
  </si>
  <si>
    <t>Actual Revenue</t>
  </si>
  <si>
    <t>Counterfactual  Growth Rate</t>
  </si>
  <si>
    <t>Counterfactual Revenue</t>
  </si>
  <si>
    <t>CSLFRF Funds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</si>
</sst>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Black"/>
      <family val="2"/>
    </font>
    <font>
      <sz val="11"/>
      <name val="Arial Black"/>
      <family val="2"/>
    </font>
    <font>
      <sz val="12"/>
      <color theme="1"/>
      <name val="Arial Black"/>
      <family val="2"/>
    </font>
    <font>
      <sz val="14"/>
      <color theme="1"/>
      <name val="Arial Black"/>
      <family val="2"/>
    </font>
    <font>
      <sz val="16"/>
      <color theme="1"/>
      <name val="Arial Black"/>
      <family val="2"/>
    </font>
    <font>
      <b/>
      <u/>
      <sz val="11"/>
      <color theme="1"/>
      <name val="Arial Black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Arial Black"/>
      <family val="2"/>
    </font>
    <font>
      <sz val="11"/>
      <color theme="0"/>
      <name val="Arial Black"/>
      <family val="2"/>
    </font>
    <font>
      <sz val="16"/>
      <color theme="0"/>
      <name val="Arial Black"/>
      <family val="2"/>
    </font>
    <font>
      <sz val="12"/>
      <name val="Calibri"/>
      <family val="2"/>
      <scheme val="minor"/>
    </font>
    <font>
      <sz val="11"/>
      <color rgb="FFBA0C2F"/>
      <name val="Arial Black"/>
      <family val="2"/>
    </font>
    <font>
      <i/>
      <sz val="11"/>
      <color theme="0"/>
      <name val="Arial Black"/>
      <family val="2"/>
    </font>
    <font>
      <b/>
      <sz val="11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BA0C2F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10" fillId="4" borderId="12" xfId="0" applyFont="1" applyFill="1" applyBorder="1" applyAlignment="1">
      <alignment horizontal="center" vertical="center" wrapText="1"/>
    </xf>
    <xf numFmtId="44" fontId="9" fillId="3" borderId="11" xfId="2" applyFont="1" applyFill="1" applyBorder="1" applyAlignment="1" applyProtection="1">
      <alignment horizontal="right" vertical="center" indent="1"/>
    </xf>
    <xf numFmtId="0" fontId="6" fillId="0" borderId="7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0" fillId="4" borderId="1" xfId="0" applyFont="1" applyFill="1" applyBorder="1" applyAlignment="1">
      <alignment horizontal="center" vertical="center"/>
    </xf>
    <xf numFmtId="164" fontId="9" fillId="3" borderId="11" xfId="1" applyNumberFormat="1" applyFont="1" applyFill="1" applyBorder="1" applyAlignment="1" applyProtection="1">
      <alignment horizontal="right" vertical="center" indent="1"/>
    </xf>
    <xf numFmtId="44" fontId="12" fillId="5" borderId="2" xfId="2" applyFont="1" applyFill="1" applyBorder="1" applyAlignment="1" applyProtection="1">
      <alignment horizontal="left" vertical="center" indent="1"/>
      <protection locked="0"/>
    </xf>
    <xf numFmtId="44" fontId="12" fillId="5" borderId="8" xfId="2" applyFont="1" applyFill="1" applyBorder="1" applyAlignment="1" applyProtection="1">
      <alignment horizontal="left" vertical="center" indent="1"/>
      <protection locked="0"/>
    </xf>
    <xf numFmtId="0" fontId="12" fillId="5" borderId="8" xfId="0" applyFont="1" applyFill="1" applyBorder="1" applyAlignment="1" applyProtection="1">
      <alignment horizontal="right" vertical="center" indent="1"/>
      <protection locked="0"/>
    </xf>
    <xf numFmtId="164" fontId="11" fillId="3" borderId="1" xfId="1" applyNumberFormat="1" applyFont="1" applyFill="1" applyBorder="1" applyAlignment="1" applyProtection="1">
      <alignment horizontal="right" vertical="center" indent="1"/>
    </xf>
    <xf numFmtId="0" fontId="13" fillId="4" borderId="8" xfId="0" applyFont="1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10" xfId="0" applyFont="1" applyBorder="1" applyAlignment="1">
      <alignment horizontal="right" vertical="center" indent="1"/>
    </xf>
    <xf numFmtId="0" fontId="14" fillId="0" borderId="0" xfId="0" applyFont="1" applyAlignment="1">
      <alignment vertical="center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13" fillId="4" borderId="6" xfId="0" applyFont="1" applyFill="1" applyBorder="1" applyAlignment="1">
      <alignment horizontal="left" vertical="center" indent="1"/>
    </xf>
    <xf numFmtId="0" fontId="13" fillId="4" borderId="4" xfId="0" applyFont="1" applyFill="1" applyBorder="1" applyAlignment="1">
      <alignment horizontal="left" vertical="center" indent="1"/>
    </xf>
    <xf numFmtId="0" fontId="13" fillId="4" borderId="8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wrapText="1" indent="2"/>
    </xf>
    <xf numFmtId="0" fontId="12" fillId="2" borderId="5" xfId="0" applyFont="1" applyFill="1" applyBorder="1" applyAlignment="1">
      <alignment horizontal="left" vertical="center" wrapText="1" indent="2"/>
    </xf>
    <xf numFmtId="0" fontId="12" fillId="2" borderId="3" xfId="0" applyFont="1" applyFill="1" applyBorder="1" applyAlignment="1">
      <alignment horizontal="left" vertical="center" wrapText="1" indent="2"/>
    </xf>
    <xf numFmtId="0" fontId="3" fillId="0" borderId="0" xfId="0" applyFont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A0C2F"/>
      <color rgb="FFE6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127002</xdr:colOff>
      <xdr:row>0</xdr:row>
      <xdr:rowOff>254000</xdr:rowOff>
    </xdr:from>
    <xdr:to>
      <xdr:col>6</xdr:col>
      <xdr:colOff>1587500</xdr:colOff>
      <xdr:row>2</xdr:row>
      <xdr:rowOff>275166</xdr:rowOff>
    </xdr:to>
    <xdr:pic>
      <xdr:nvPicPr>
        <xdr:cNvPr id="2" name="Picture 1" descr="http://intranet.cviog.uga.edu/graphics/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8169" y="254000"/>
          <a:ext cx="4529665" cy="11535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showGridLines="0" tabSelected="1" zoomScale="90" zoomScaleNormal="90" workbookViewId="0">
      <selection activeCell="P10" sqref="P10"/>
    </sheetView>
  </sheetViews>
  <sheetFormatPr defaultRowHeight="24.75"/>
  <cols>
    <col min="1" max="1" width="15.140625" style="19" customWidth="1"/>
    <col min="2" max="2" width="39.7109375" style="1" customWidth="1"/>
    <col min="3" max="3" width="16.28515625" style="18" customWidth="1"/>
    <col min="4" max="4" width="24.5703125" style="18" customWidth="1"/>
    <col min="5" max="5" width="22" style="18" customWidth="1"/>
    <col min="6" max="6" width="24" style="18" bestFit="1" customWidth="1"/>
    <col min="7" max="7" width="27.85546875" style="18" customWidth="1"/>
    <col min="8" max="8" width="11.42578125" style="3" customWidth="1"/>
    <col min="9" max="9" width="9.140625" style="3"/>
    <col min="10" max="10" width="58.85546875" style="3" hidden="1" customWidth="1"/>
    <col min="11" max="11" width="9.140625" style="3" hidden="1" customWidth="1"/>
    <col min="12" max="12" width="0" style="3" hidden="1" customWidth="1"/>
    <col min="13" max="15" width="9.140625" style="3"/>
    <col min="16" max="16384" width="9.140625" style="18"/>
  </cols>
  <sheetData>
    <row r="1" spans="1:11" ht="41.25" customHeight="1" thickTop="1" thickBot="1">
      <c r="A1" s="39" t="s">
        <v>0</v>
      </c>
      <c r="B1" s="40"/>
      <c r="C1" s="40"/>
      <c r="D1" s="40"/>
      <c r="E1" s="43"/>
      <c r="F1" s="44"/>
      <c r="G1" s="45"/>
    </row>
    <row r="2" spans="1:11" ht="47.25" customHeight="1" thickTop="1" thickBot="1">
      <c r="A2" s="41" t="s">
        <v>1</v>
      </c>
      <c r="B2" s="42"/>
      <c r="C2" s="42"/>
      <c r="D2" s="42"/>
      <c r="E2" s="46"/>
      <c r="F2" s="47"/>
      <c r="G2" s="48"/>
    </row>
    <row r="3" spans="1:11" ht="45" customHeight="1" thickTop="1" thickBot="1">
      <c r="A3" s="17" t="s">
        <v>2</v>
      </c>
      <c r="B3" s="52" t="s">
        <v>3</v>
      </c>
      <c r="C3" s="53"/>
      <c r="D3" s="15" t="s">
        <v>4</v>
      </c>
      <c r="E3" s="49"/>
      <c r="F3" s="50"/>
      <c r="G3" s="51"/>
    </row>
    <row r="4" spans="1:11" ht="14.25" customHeight="1" thickTop="1">
      <c r="A4" s="9"/>
      <c r="B4" s="4"/>
      <c r="C4" s="10"/>
      <c r="D4" s="10"/>
      <c r="E4" s="10"/>
      <c r="F4" s="10"/>
      <c r="G4" s="10"/>
    </row>
    <row r="5" spans="1:11" ht="54.75" customHeight="1">
      <c r="A5" s="28" t="s">
        <v>5</v>
      </c>
      <c r="B5" s="36" t="s">
        <v>6</v>
      </c>
      <c r="C5" s="7" t="s">
        <v>7</v>
      </c>
      <c r="D5" s="13"/>
      <c r="E5" s="31" t="s">
        <v>8</v>
      </c>
      <c r="F5" s="32"/>
      <c r="G5" s="33"/>
      <c r="J5" s="21" t="s">
        <v>9</v>
      </c>
      <c r="K5" s="21">
        <v>12</v>
      </c>
    </row>
    <row r="6" spans="1:11" ht="54.75" customHeight="1">
      <c r="A6" s="29"/>
      <c r="B6" s="37"/>
      <c r="C6" s="8" t="s">
        <v>10</v>
      </c>
      <c r="D6" s="13"/>
      <c r="E6" s="31"/>
      <c r="F6" s="32"/>
      <c r="G6" s="33"/>
      <c r="J6" s="21"/>
      <c r="K6" s="21"/>
    </row>
    <row r="7" spans="1:11" ht="54.75" customHeight="1">
      <c r="A7" s="29"/>
      <c r="B7" s="37"/>
      <c r="C7" s="8" t="s">
        <v>11</v>
      </c>
      <c r="D7" s="13"/>
      <c r="E7" s="31"/>
      <c r="F7" s="32"/>
      <c r="G7" s="33"/>
      <c r="J7" s="21" t="s">
        <v>12</v>
      </c>
      <c r="K7" s="21">
        <f>K5+12</f>
        <v>24</v>
      </c>
    </row>
    <row r="8" spans="1:11" ht="54.75" customHeight="1">
      <c r="A8" s="29"/>
      <c r="B8" s="38"/>
      <c r="C8" s="20" t="s">
        <v>13</v>
      </c>
      <c r="D8" s="13"/>
      <c r="E8" s="31"/>
      <c r="F8" s="32"/>
      <c r="G8" s="33"/>
      <c r="J8" s="21" t="s">
        <v>14</v>
      </c>
      <c r="K8" s="21">
        <f>K5+24</f>
        <v>36</v>
      </c>
    </row>
    <row r="9" spans="1:11" ht="47.25" customHeight="1">
      <c r="A9" s="29"/>
      <c r="B9" s="34" t="s">
        <v>15</v>
      </c>
      <c r="C9" s="34"/>
      <c r="D9" s="16" t="str">
        <f>IF(D8&gt;0,((D8/D5)^(1/3)-1),"")</f>
        <v/>
      </c>
      <c r="E9" s="31" t="s">
        <v>16</v>
      </c>
      <c r="F9" s="32"/>
      <c r="G9" s="33"/>
      <c r="J9" s="21" t="s">
        <v>14</v>
      </c>
      <c r="K9" s="21">
        <f>K5+36</f>
        <v>48</v>
      </c>
    </row>
    <row r="10" spans="1:11" ht="49.5" customHeight="1">
      <c r="A10" s="30"/>
      <c r="B10" s="35" t="s">
        <v>17</v>
      </c>
      <c r="C10" s="35"/>
      <c r="D10" s="16" t="str">
        <f>IF(D9&gt;0.052,D9,0.052)</f>
        <v/>
      </c>
      <c r="E10" s="31" t="s">
        <v>18</v>
      </c>
      <c r="F10" s="32"/>
      <c r="G10" s="33"/>
    </row>
    <row r="11" spans="1:11" ht="12.75" customHeight="1">
      <c r="A11" s="9"/>
      <c r="B11" s="4"/>
      <c r="C11" s="10"/>
      <c r="D11" s="10"/>
      <c r="E11" s="10"/>
      <c r="F11" s="10"/>
      <c r="G11" s="10"/>
    </row>
    <row r="12" spans="1:11" ht="63.75" customHeight="1">
      <c r="A12" s="28" t="s">
        <v>19</v>
      </c>
      <c r="B12" s="26" t="s">
        <v>20</v>
      </c>
      <c r="C12" s="27"/>
      <c r="D12" s="11" t="s">
        <v>21</v>
      </c>
      <c r="E12" s="5" t="s">
        <v>22</v>
      </c>
      <c r="F12" s="5" t="s">
        <v>23</v>
      </c>
      <c r="G12" s="5" t="s">
        <v>24</v>
      </c>
    </row>
    <row r="13" spans="1:11" ht="35.25" customHeight="1">
      <c r="A13" s="29"/>
      <c r="B13" s="24" t="str">
        <f>CONCATENATE("Actual revenue for"," ",$D$3," ",2020)</f>
        <v>Actual revenue for June 2020</v>
      </c>
      <c r="C13" s="25"/>
      <c r="D13" s="14"/>
      <c r="E13" s="12" t="str">
        <f>IF(D8&gt;0,(1+D10)^(K5/12),"")</f>
        <v/>
      </c>
      <c r="F13" s="6" t="str">
        <f>IF(D8&gt;0,D8*E13,"")</f>
        <v/>
      </c>
      <c r="G13" s="6" t="str">
        <f>IF(D13&gt;0,(F13-D13),"")</f>
        <v/>
      </c>
    </row>
    <row r="14" spans="1:11" ht="35.25" customHeight="1">
      <c r="A14" s="29"/>
      <c r="B14" s="24" t="str">
        <f>CONCATENATE("Actual revenue for"," ",$D$3," ",2021)</f>
        <v>Actual revenue for June 2021</v>
      </c>
      <c r="C14" s="25"/>
      <c r="D14" s="13"/>
      <c r="E14" s="12" t="str">
        <f>IF(D8&gt;0,(1+D10)^(K7/12),"")</f>
        <v/>
      </c>
      <c r="F14" s="6" t="str">
        <f>IF(D8&gt;0,D8*E14,"")</f>
        <v/>
      </c>
      <c r="G14" s="6" t="str">
        <f>IF(D14&gt;0,(F14-D14),"")</f>
        <v/>
      </c>
    </row>
    <row r="15" spans="1:11" ht="35.25" customHeight="1">
      <c r="A15" s="29"/>
      <c r="B15" s="24" t="str">
        <f>CONCATENATE("Actual revenue for"," ",$D$3," ",2022)</f>
        <v>Actual revenue for June 2022</v>
      </c>
      <c r="C15" s="25"/>
      <c r="D15" s="13"/>
      <c r="E15" s="12" t="str">
        <f>IF(D8&gt;0,(1+D10)^(K8/12),"")</f>
        <v/>
      </c>
      <c r="F15" s="6" t="str">
        <f>IF(D8&gt;0,D8*E15,"")</f>
        <v/>
      </c>
      <c r="G15" s="6" t="str">
        <f>IF(D15&gt;0,(F15-D15),"")</f>
        <v/>
      </c>
    </row>
    <row r="16" spans="1:11" ht="35.25" customHeight="1">
      <c r="A16" s="30"/>
      <c r="B16" s="22" t="str">
        <f>CONCATENATE("Actual revenue for"," ",$D$3," ",2023)</f>
        <v>Actual revenue for June 2023</v>
      </c>
      <c r="C16" s="23"/>
      <c r="D16" s="13"/>
      <c r="E16" s="12" t="str">
        <f>IF(D8&gt;0,(1+D10)^(K9/12),"")</f>
        <v/>
      </c>
      <c r="F16" s="6" t="str">
        <f>IF(D8&gt;0,D8*E16,"")</f>
        <v/>
      </c>
      <c r="G16" s="6" t="str">
        <f>IF(D16&gt;0,(F16-D16),"")</f>
        <v/>
      </c>
    </row>
    <row r="17" spans="2:3" ht="30" customHeight="1">
      <c r="B17" s="18"/>
    </row>
    <row r="18" spans="2:3" ht="30" customHeight="1">
      <c r="B18" s="18"/>
    </row>
    <row r="19" spans="2:3" ht="20.25" customHeight="1"/>
    <row r="20" spans="2:3" ht="24.75" customHeight="1"/>
    <row r="21" spans="2:3" ht="24.75" customHeight="1"/>
    <row r="22" spans="2:3" ht="24.75" customHeight="1">
      <c r="B22" s="2"/>
      <c r="C22" s="3"/>
    </row>
  </sheetData>
  <sheetProtection password="9DDC" sheet="1" objects="1" scenarios="1"/>
  <mergeCells count="17">
    <mergeCell ref="A1:D1"/>
    <mergeCell ref="A2:D2"/>
    <mergeCell ref="E1:G3"/>
    <mergeCell ref="B3:C3"/>
    <mergeCell ref="B16:C16"/>
    <mergeCell ref="B14:C14"/>
    <mergeCell ref="B12:C12"/>
    <mergeCell ref="A12:A16"/>
    <mergeCell ref="E5:G8"/>
    <mergeCell ref="E9:G9"/>
    <mergeCell ref="E10:G10"/>
    <mergeCell ref="A5:A10"/>
    <mergeCell ref="B9:C9"/>
    <mergeCell ref="B10:C10"/>
    <mergeCell ref="B13:C13"/>
    <mergeCell ref="B5:B8"/>
    <mergeCell ref="B15:C15"/>
  </mergeCells>
  <dataValidations count="1">
    <dataValidation type="list" allowBlank="1" showInputMessage="1" showErrorMessage="1" sqref="D3" xr:uid="{00000000-0002-0000-0000-000000000000}">
      <formula1>"January, February, March, April, May, June, July, August, September, October, November, December"</formula1>
    </dataValidation>
  </dataValidations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733FB95D15964DB83E55E37B61FF1E" ma:contentTypeVersion="13" ma:contentTypeDescription="Create a new document." ma:contentTypeScope="" ma:versionID="f942817a326c1fb4e30e8d1463b1914d">
  <xsd:schema xmlns:xsd="http://www.w3.org/2001/XMLSchema" xmlns:xs="http://www.w3.org/2001/XMLSchema" xmlns:p="http://schemas.microsoft.com/office/2006/metadata/properties" xmlns:ns1="http://schemas.microsoft.com/sharepoint/v3" xmlns:ns2="f33bed8c-bcfe-43e8-8530-f1776a7547dc" targetNamespace="http://schemas.microsoft.com/office/2006/metadata/properties" ma:root="true" ma:fieldsID="b0372304ecf87ab165933a54ad0cb513" ns1:_="" ns2:_="">
    <xsd:import namespace="http://schemas.microsoft.com/sharepoint/v3"/>
    <xsd:import namespace="f33bed8c-bcfe-43e8-8530-f1776a754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bed8c-bcfe-43e8-8530-f1776a754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32A6F5-7EA5-4D55-82CF-80A997EF3202}"/>
</file>

<file path=customXml/itemProps2.xml><?xml version="1.0" encoding="utf-8"?>
<ds:datastoreItem xmlns:ds="http://schemas.openxmlformats.org/officeDocument/2006/customXml" ds:itemID="{E93463C2-E92C-4FD0-B97D-5DC6897AC0C8}"/>
</file>

<file path=customXml/itemProps3.xml><?xml version="1.0" encoding="utf-8"?>
<ds:datastoreItem xmlns:ds="http://schemas.openxmlformats.org/officeDocument/2006/customXml" ds:itemID="{13DA6771-842F-433C-90B4-5D5CDEBC93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UGA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Weston Clarke</dc:creator>
  <cp:keywords/>
  <dc:description/>
  <cp:lastModifiedBy>Tracy Arner</cp:lastModifiedBy>
  <cp:revision/>
  <dcterms:created xsi:type="dcterms:W3CDTF">2021-06-03T17:31:51Z</dcterms:created>
  <dcterms:modified xsi:type="dcterms:W3CDTF">2022-02-11T20:19:14Z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0x0101009D733FB95D15964DB83E55E37B61FF1E</vt:lpwstr>
  </property>
</Properties>
</file>